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205" windowHeight="8445" activeTab="0"/>
  </bookViews>
  <sheets>
    <sheet name="予選リーグ (戦績表)" sheetId="1" r:id="rId1"/>
  </sheets>
  <definedNames/>
  <calcPr fullCalcOnLoad="1"/>
</workbook>
</file>

<file path=xl/sharedStrings.xml><?xml version="1.0" encoding="utf-8"?>
<sst xmlns="http://schemas.openxmlformats.org/spreadsheetml/2006/main" count="137" uniqueCount="36">
  <si>
    <t>平成２０年度第２回石巻サッカー協会U‐１５サッカー研修大会</t>
  </si>
  <si>
    <r>
      <t>A</t>
    </r>
    <r>
      <rPr>
        <sz val="11"/>
        <rFont val="ＭＳ Ｐゴシック"/>
        <family val="3"/>
      </rPr>
      <t>グループ</t>
    </r>
  </si>
  <si>
    <t>（上段　前半　中段　後半　下段　計）</t>
  </si>
  <si>
    <t>チ　ー　ム　名</t>
  </si>
  <si>
    <t>勝</t>
  </si>
  <si>
    <t>負</t>
  </si>
  <si>
    <t>分</t>
  </si>
  <si>
    <t>勝
点</t>
  </si>
  <si>
    <t>得
点</t>
  </si>
  <si>
    <t>失
点</t>
  </si>
  <si>
    <t>得失
点差</t>
  </si>
  <si>
    <t>順
位</t>
  </si>
  <si>
    <t>コバルトーレ女川
ジュニアユース</t>
  </si>
  <si>
    <t>-</t>
  </si>
  <si>
    <t>女川第一中学校</t>
  </si>
  <si>
    <t>-</t>
  </si>
  <si>
    <t>山下・渡波中学校</t>
  </si>
  <si>
    <t>-</t>
  </si>
  <si>
    <t>矢本第一中学校</t>
  </si>
  <si>
    <t>-</t>
  </si>
  <si>
    <r>
      <t>B</t>
    </r>
    <r>
      <rPr>
        <sz val="11"/>
        <rFont val="ＭＳ Ｐゴシック"/>
        <family val="3"/>
      </rPr>
      <t>グループ</t>
    </r>
  </si>
  <si>
    <t xml:space="preserve">デポルテFC石巻
ジュニアユース </t>
  </si>
  <si>
    <t>-</t>
  </si>
  <si>
    <t>河南東西中学校</t>
  </si>
  <si>
    <t>-</t>
  </si>
  <si>
    <t>青葉中学校</t>
  </si>
  <si>
    <t>LFCサンファンガールズ
石巻・U-１５</t>
  </si>
  <si>
    <t>-</t>
  </si>
  <si>
    <t>Ｃグループ</t>
  </si>
  <si>
    <t>石巻サンファンFC</t>
  </si>
  <si>
    <t>-</t>
  </si>
  <si>
    <t>住吉中学校</t>
  </si>
  <si>
    <t>-</t>
  </si>
  <si>
    <t>門脇中学校</t>
  </si>
  <si>
    <t>湊中学校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</si>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</sst>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9">
    <font>
      <sz val="11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HGP創英角ﾎﾟｯﾌﾟ体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0" fillId="21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21" borderId="12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12</xdr:row>
      <xdr:rowOff>47625</xdr:rowOff>
    </xdr:from>
    <xdr:to>
      <xdr:col>15</xdr:col>
      <xdr:colOff>85725</xdr:colOff>
      <xdr:row>14</xdr:row>
      <xdr:rowOff>142875</xdr:rowOff>
    </xdr:to>
    <xdr:pic>
      <xdr:nvPicPr>
        <xdr:cNvPr id="1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5527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33</xdr:row>
      <xdr:rowOff>38100</xdr:rowOff>
    </xdr:from>
    <xdr:to>
      <xdr:col>3</xdr:col>
      <xdr:colOff>95250</xdr:colOff>
      <xdr:row>35</xdr:row>
      <xdr:rowOff>133350</xdr:rowOff>
    </xdr:to>
    <xdr:pic>
      <xdr:nvPicPr>
        <xdr:cNvPr id="2" name="Picture 22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6579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36</xdr:row>
      <xdr:rowOff>57150</xdr:rowOff>
    </xdr:from>
    <xdr:to>
      <xdr:col>7</xdr:col>
      <xdr:colOff>133350</xdr:colOff>
      <xdr:row>38</xdr:row>
      <xdr:rowOff>152400</xdr:rowOff>
    </xdr:to>
    <xdr:pic>
      <xdr:nvPicPr>
        <xdr:cNvPr id="3" name="Picture 23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2199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39</xdr:row>
      <xdr:rowOff>57150</xdr:rowOff>
    </xdr:from>
    <xdr:to>
      <xdr:col>11</xdr:col>
      <xdr:colOff>95250</xdr:colOff>
      <xdr:row>41</xdr:row>
      <xdr:rowOff>152400</xdr:rowOff>
    </xdr:to>
    <xdr:pic>
      <xdr:nvPicPr>
        <xdr:cNvPr id="4" name="Picture 24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77628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42</xdr:row>
      <xdr:rowOff>38100</xdr:rowOff>
    </xdr:from>
    <xdr:to>
      <xdr:col>15</xdr:col>
      <xdr:colOff>152400</xdr:colOff>
      <xdr:row>44</xdr:row>
      <xdr:rowOff>133350</xdr:rowOff>
    </xdr:to>
    <xdr:pic>
      <xdr:nvPicPr>
        <xdr:cNvPr id="5" name="Picture 25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2867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9</xdr:row>
      <xdr:rowOff>57150</xdr:rowOff>
    </xdr:from>
    <xdr:to>
      <xdr:col>11</xdr:col>
      <xdr:colOff>123825</xdr:colOff>
      <xdr:row>11</xdr:row>
      <xdr:rowOff>152400</xdr:rowOff>
    </xdr:to>
    <xdr:pic>
      <xdr:nvPicPr>
        <xdr:cNvPr id="6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0193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6</xdr:row>
      <xdr:rowOff>57150</xdr:rowOff>
    </xdr:from>
    <xdr:to>
      <xdr:col>7</xdr:col>
      <xdr:colOff>104775</xdr:colOff>
      <xdr:row>8</xdr:row>
      <xdr:rowOff>152400</xdr:rowOff>
    </xdr:to>
    <xdr:pic>
      <xdr:nvPicPr>
        <xdr:cNvPr id="7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4763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</xdr:row>
      <xdr:rowOff>66675</xdr:rowOff>
    </xdr:from>
    <xdr:to>
      <xdr:col>3</xdr:col>
      <xdr:colOff>152400</xdr:colOff>
      <xdr:row>5</xdr:row>
      <xdr:rowOff>161925</xdr:rowOff>
    </xdr:to>
    <xdr:pic>
      <xdr:nvPicPr>
        <xdr:cNvPr id="8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9429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</xdr:row>
      <xdr:rowOff>28575</xdr:rowOff>
    </xdr:from>
    <xdr:to>
      <xdr:col>3</xdr:col>
      <xdr:colOff>133350</xdr:colOff>
      <xdr:row>20</xdr:row>
      <xdr:rowOff>123825</xdr:rowOff>
    </xdr:to>
    <xdr:pic>
      <xdr:nvPicPr>
        <xdr:cNvPr id="9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7623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21</xdr:row>
      <xdr:rowOff>47625</xdr:rowOff>
    </xdr:from>
    <xdr:to>
      <xdr:col>8</xdr:col>
      <xdr:colOff>0</xdr:colOff>
      <xdr:row>23</xdr:row>
      <xdr:rowOff>142875</xdr:rowOff>
    </xdr:to>
    <xdr:pic>
      <xdr:nvPicPr>
        <xdr:cNvPr id="10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243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66675</xdr:rowOff>
    </xdr:from>
    <xdr:to>
      <xdr:col>16</xdr:col>
      <xdr:colOff>9525</xdr:colOff>
      <xdr:row>29</xdr:row>
      <xdr:rowOff>133350</xdr:rowOff>
    </xdr:to>
    <xdr:pic>
      <xdr:nvPicPr>
        <xdr:cNvPr id="11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4578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24</xdr:row>
      <xdr:rowOff>57150</xdr:rowOff>
    </xdr:from>
    <xdr:to>
      <xdr:col>11</xdr:col>
      <xdr:colOff>142875</xdr:colOff>
      <xdr:row>26</xdr:row>
      <xdr:rowOff>104775</xdr:rowOff>
    </xdr:to>
    <xdr:pic>
      <xdr:nvPicPr>
        <xdr:cNvPr id="12" name="Picture 19" descr="MCj042911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8768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0" zoomScaleNormal="70" zoomScalePageLayoutView="0" workbookViewId="0" topLeftCell="A13">
      <selection activeCell="AA18" sqref="AA18"/>
    </sheetView>
  </sheetViews>
  <sheetFormatPr defaultColWidth="8.796875" defaultRowHeight="14.25"/>
  <cols>
    <col min="1" max="1" width="13.19921875" style="0" customWidth="1"/>
    <col min="2" max="2" width="4.19921875" style="0" customWidth="1"/>
    <col min="3" max="3" width="2.69921875" style="0" customWidth="1"/>
    <col min="4" max="4" width="1.69921875" style="1" customWidth="1"/>
    <col min="5" max="5" width="2.69921875" style="0" customWidth="1"/>
    <col min="6" max="6" width="4.19921875" style="0" customWidth="1"/>
    <col min="7" max="7" width="2.69921875" style="0" customWidth="1"/>
    <col min="8" max="8" width="1.69921875" style="1" customWidth="1"/>
    <col min="9" max="9" width="2.69921875" style="0" customWidth="1"/>
    <col min="10" max="10" width="4.19921875" style="0" customWidth="1"/>
    <col min="11" max="11" width="2.69921875" style="0" customWidth="1"/>
    <col min="12" max="12" width="1.69921875" style="1" customWidth="1"/>
    <col min="13" max="13" width="2.69921875" style="0" customWidth="1"/>
    <col min="14" max="14" width="4.19921875" style="0" customWidth="1"/>
    <col min="15" max="15" width="2.69921875" style="0" customWidth="1"/>
    <col min="16" max="16" width="1.69921875" style="1" customWidth="1"/>
    <col min="17" max="20" width="2.69921875" style="0" customWidth="1"/>
    <col min="21" max="21" width="3.09765625" style="0" bestFit="1" customWidth="1"/>
    <col min="22" max="23" width="3.69921875" style="0" bestFit="1" customWidth="1"/>
    <col min="24" max="24" width="4.19921875" style="0" bestFit="1" customWidth="1"/>
    <col min="25" max="25" width="2.69921875" style="0" bestFit="1" customWidth="1"/>
  </cols>
  <sheetData>
    <row r="1" spans="1:16" ht="19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5" ht="19.5" customHeight="1">
      <c r="A2" t="s">
        <v>1</v>
      </c>
      <c r="M2" s="2" t="s">
        <v>2</v>
      </c>
      <c r="P2"/>
      <c r="S2" s="1"/>
      <c r="V2" s="78">
        <f>DATE(2009,2,22)</f>
        <v>39866</v>
      </c>
      <c r="W2" s="79"/>
      <c r="X2" s="79"/>
      <c r="Y2" s="79"/>
    </row>
    <row r="3" spans="1:25" ht="30" customHeight="1">
      <c r="A3" s="3" t="s">
        <v>3</v>
      </c>
      <c r="B3" s="72" t="str">
        <f>A4</f>
        <v>コバルトーレ女川
ジュニアユース</v>
      </c>
      <c r="C3" s="73"/>
      <c r="D3" s="73"/>
      <c r="E3" s="73"/>
      <c r="F3" s="74" t="str">
        <f>A7</f>
        <v>女川第一中学校</v>
      </c>
      <c r="G3" s="75"/>
      <c r="H3" s="75"/>
      <c r="I3" s="75"/>
      <c r="J3" s="72" t="str">
        <f>A10</f>
        <v>山下・渡波中学校</v>
      </c>
      <c r="K3" s="73"/>
      <c r="L3" s="73"/>
      <c r="M3" s="73"/>
      <c r="N3" s="76" t="str">
        <f>A13</f>
        <v>矢本第一中学校</v>
      </c>
      <c r="O3" s="77"/>
      <c r="P3" s="77"/>
      <c r="Q3" s="77"/>
      <c r="R3" s="4" t="s">
        <v>4</v>
      </c>
      <c r="S3" s="4" t="s">
        <v>5</v>
      </c>
      <c r="T3" s="4" t="s">
        <v>6</v>
      </c>
      <c r="U3" s="5" t="s">
        <v>7</v>
      </c>
      <c r="V3" s="6" t="s">
        <v>8</v>
      </c>
      <c r="W3" s="6" t="s">
        <v>9</v>
      </c>
      <c r="X3" s="7" t="s">
        <v>10</v>
      </c>
      <c r="Y3" s="6" t="s">
        <v>11</v>
      </c>
    </row>
    <row r="4" spans="1:25" ht="14.25">
      <c r="A4" s="59" t="s">
        <v>12</v>
      </c>
      <c r="B4" s="83"/>
      <c r="C4" s="84"/>
      <c r="D4" s="84"/>
      <c r="E4" s="84"/>
      <c r="F4" s="83" t="str">
        <f>IF(G6&gt;I6,"〇",IF(I6&gt;G6,"×",IF(G6=I6,"△",)))</f>
        <v>△</v>
      </c>
      <c r="G4" s="8"/>
      <c r="H4" s="9" t="s">
        <v>13</v>
      </c>
      <c r="I4" s="8"/>
      <c r="J4" s="80" t="str">
        <f>IF(K6&gt;M6,"〇",IF(M6&gt;K6,"×",IF(K6=M6,"△",)))</f>
        <v>△</v>
      </c>
      <c r="K4" s="8"/>
      <c r="L4" s="9" t="s">
        <v>13</v>
      </c>
      <c r="M4" s="8"/>
      <c r="N4" s="80" t="str">
        <f>IF(O6&gt;Q6,"〇",IF(Q6&gt;O6,"×",IF(O6=Q6,"△",)))</f>
        <v>△</v>
      </c>
      <c r="O4" s="8"/>
      <c r="P4" s="9" t="s">
        <v>13</v>
      </c>
      <c r="Q4" s="10"/>
      <c r="R4" s="57">
        <f>COUNTIF(B4:N6,"=〇")</f>
        <v>0</v>
      </c>
      <c r="S4" s="57">
        <f>COUNTIF(F4:N4,"=×")</f>
        <v>0</v>
      </c>
      <c r="T4" s="57">
        <f>COUNTIF(F4:N4,"=△")</f>
        <v>3</v>
      </c>
      <c r="U4" s="58">
        <f>R4*3+T4</f>
        <v>3</v>
      </c>
      <c r="V4" s="46">
        <f>G6+K6+O6</f>
        <v>0</v>
      </c>
      <c r="W4" s="46">
        <f>SUM(I6,M6,Q6)</f>
        <v>0</v>
      </c>
      <c r="X4" s="46">
        <f>V4-W4</f>
        <v>0</v>
      </c>
      <c r="Y4" s="47">
        <v>2</v>
      </c>
    </row>
    <row r="5" spans="1:25" ht="14.25">
      <c r="A5" s="60"/>
      <c r="B5" s="83"/>
      <c r="C5" s="84"/>
      <c r="D5" s="84"/>
      <c r="E5" s="84"/>
      <c r="F5" s="83"/>
      <c r="G5" s="11"/>
      <c r="H5" s="12" t="s">
        <v>13</v>
      </c>
      <c r="I5" s="11"/>
      <c r="J5" s="81"/>
      <c r="K5" s="11"/>
      <c r="L5" s="12" t="s">
        <v>13</v>
      </c>
      <c r="M5" s="11"/>
      <c r="N5" s="81"/>
      <c r="O5" s="13"/>
      <c r="P5" s="12" t="s">
        <v>13</v>
      </c>
      <c r="Q5" s="14"/>
      <c r="R5" s="57"/>
      <c r="S5" s="57"/>
      <c r="T5" s="57"/>
      <c r="U5" s="58"/>
      <c r="V5" s="46"/>
      <c r="W5" s="46"/>
      <c r="X5" s="46"/>
      <c r="Y5" s="47"/>
    </row>
    <row r="6" spans="1:25" ht="14.25">
      <c r="A6" s="60"/>
      <c r="B6" s="83"/>
      <c r="C6" s="84"/>
      <c r="D6" s="84"/>
      <c r="E6" s="84"/>
      <c r="F6" s="83"/>
      <c r="G6" s="15">
        <f>SUM(G4:G5)</f>
        <v>0</v>
      </c>
      <c r="H6" s="16" t="s">
        <v>13</v>
      </c>
      <c r="I6" s="15">
        <f>SUM(I4:I5)</f>
        <v>0</v>
      </c>
      <c r="J6" s="82"/>
      <c r="K6" s="15">
        <f>SUM(K4:K5)</f>
        <v>0</v>
      </c>
      <c r="L6" s="16" t="s">
        <v>13</v>
      </c>
      <c r="M6" s="15">
        <f>SUM(M4:M5)</f>
        <v>0</v>
      </c>
      <c r="N6" s="82"/>
      <c r="O6" s="15">
        <f>SUM(O4:O5)</f>
        <v>0</v>
      </c>
      <c r="P6" s="16" t="s">
        <v>13</v>
      </c>
      <c r="Q6" s="17">
        <f>SUM(Q4:Q5)</f>
        <v>0</v>
      </c>
      <c r="R6" s="57"/>
      <c r="S6" s="57"/>
      <c r="T6" s="57"/>
      <c r="U6" s="58"/>
      <c r="V6" s="46"/>
      <c r="W6" s="46"/>
      <c r="X6" s="46"/>
      <c r="Y6" s="47"/>
    </row>
    <row r="7" spans="1:25" ht="14.25">
      <c r="A7" s="89" t="s">
        <v>14</v>
      </c>
      <c r="B7" s="83" t="str">
        <f>IF(C9&gt;E9,"〇",IF(E9&gt;C9,"×",IF(C9=E9,"△",)))</f>
        <v>△</v>
      </c>
      <c r="C7" s="8"/>
      <c r="D7" s="9" t="s">
        <v>15</v>
      </c>
      <c r="E7" s="8"/>
      <c r="F7" s="83"/>
      <c r="G7" s="84"/>
      <c r="H7" s="84"/>
      <c r="I7" s="84"/>
      <c r="J7" s="80"/>
      <c r="K7" s="8"/>
      <c r="L7" s="9" t="s">
        <v>15</v>
      </c>
      <c r="M7" s="8"/>
      <c r="N7" s="80" t="str">
        <f>IF(O9&gt;Q9,"〇",IF(Q9&gt;O9,"×",IF(O9=Q9,"△",)))</f>
        <v>△</v>
      </c>
      <c r="O7" s="8"/>
      <c r="P7" s="9" t="s">
        <v>15</v>
      </c>
      <c r="Q7" s="10"/>
      <c r="R7" s="57">
        <f>COUNTIF(B7:N9,"=〇")</f>
        <v>0</v>
      </c>
      <c r="S7" s="57">
        <f>COUNTIF(B7:N7,"=×")</f>
        <v>0</v>
      </c>
      <c r="T7" s="57">
        <f>COUNTIF(B7:N7,"=△")</f>
        <v>2</v>
      </c>
      <c r="U7" s="58">
        <f>R7*3+T7</f>
        <v>2</v>
      </c>
      <c r="V7" s="46">
        <f>C9+K9+O9</f>
        <v>0</v>
      </c>
      <c r="W7" s="46">
        <f>SUM(E9,M9,Q9)</f>
        <v>0</v>
      </c>
      <c r="X7" s="46">
        <f>V7-W7</f>
        <v>0</v>
      </c>
      <c r="Y7" s="47"/>
    </row>
    <row r="8" spans="1:25" ht="14.25">
      <c r="A8" s="90"/>
      <c r="B8" s="83"/>
      <c r="C8" s="11"/>
      <c r="D8" s="12" t="s">
        <v>15</v>
      </c>
      <c r="E8" s="11"/>
      <c r="F8" s="83"/>
      <c r="G8" s="84"/>
      <c r="H8" s="84"/>
      <c r="I8" s="84"/>
      <c r="J8" s="81"/>
      <c r="K8" s="13"/>
      <c r="L8" s="12" t="s">
        <v>15</v>
      </c>
      <c r="M8" s="13"/>
      <c r="N8" s="81"/>
      <c r="O8" s="13"/>
      <c r="P8" s="12" t="s">
        <v>15</v>
      </c>
      <c r="Q8" s="14"/>
      <c r="R8" s="57"/>
      <c r="S8" s="57"/>
      <c r="T8" s="57"/>
      <c r="U8" s="58"/>
      <c r="V8" s="46"/>
      <c r="W8" s="46"/>
      <c r="X8" s="46"/>
      <c r="Y8" s="47"/>
    </row>
    <row r="9" spans="1:25" ht="14.25">
      <c r="A9" s="90"/>
      <c r="B9" s="83"/>
      <c r="C9" s="15">
        <f>SUM(C7:C8)</f>
        <v>0</v>
      </c>
      <c r="D9" s="16" t="s">
        <v>15</v>
      </c>
      <c r="E9" s="15">
        <f>SUM(E7:E8)</f>
        <v>0</v>
      </c>
      <c r="F9" s="83"/>
      <c r="G9" s="84"/>
      <c r="H9" s="84"/>
      <c r="I9" s="84"/>
      <c r="J9" s="82"/>
      <c r="K9" s="15">
        <f>SUM(K7:K8)</f>
        <v>0</v>
      </c>
      <c r="L9" s="16" t="s">
        <v>15</v>
      </c>
      <c r="M9" s="15">
        <f>SUM(M7:M8)</f>
        <v>0</v>
      </c>
      <c r="N9" s="82"/>
      <c r="O9" s="15">
        <f>SUM(O7:O8)</f>
        <v>0</v>
      </c>
      <c r="P9" s="16" t="s">
        <v>15</v>
      </c>
      <c r="Q9" s="17">
        <f>SUM(Q7:Q8)</f>
        <v>0</v>
      </c>
      <c r="R9" s="57"/>
      <c r="S9" s="57"/>
      <c r="T9" s="57"/>
      <c r="U9" s="58"/>
      <c r="V9" s="46"/>
      <c r="W9" s="46"/>
      <c r="X9" s="46"/>
      <c r="Y9" s="47"/>
    </row>
    <row r="10" spans="1:25" ht="14.25">
      <c r="A10" s="61" t="s">
        <v>16</v>
      </c>
      <c r="B10" s="80" t="str">
        <f>IF(C12&gt;E12,"〇",IF(E12&gt;C12,"×",IF(C12=E12,"△",)))</f>
        <v>△</v>
      </c>
      <c r="C10" s="8"/>
      <c r="D10" s="9" t="s">
        <v>17</v>
      </c>
      <c r="E10" s="8"/>
      <c r="F10" s="80"/>
      <c r="G10" s="8"/>
      <c r="H10" s="9" t="s">
        <v>17</v>
      </c>
      <c r="I10" s="8"/>
      <c r="J10" s="83"/>
      <c r="K10" s="84"/>
      <c r="L10" s="84"/>
      <c r="M10" s="84"/>
      <c r="N10" s="80" t="str">
        <f>IF(O12&gt;Q12,"〇",IF(Q12&gt;O12,"×",IF(O12=Q12,"△",)))</f>
        <v>△</v>
      </c>
      <c r="O10" s="8"/>
      <c r="P10" s="9" t="s">
        <v>17</v>
      </c>
      <c r="Q10" s="10"/>
      <c r="R10" s="57">
        <f>COUNTIF(B10:N10,"=〇")</f>
        <v>0</v>
      </c>
      <c r="S10" s="57">
        <f>COUNTIF(B10:N10,"=×")</f>
        <v>0</v>
      </c>
      <c r="T10" s="57">
        <f>COUNTIF(B10:N10,"=△")</f>
        <v>2</v>
      </c>
      <c r="U10" s="58">
        <f>R10*3+T10</f>
        <v>2</v>
      </c>
      <c r="V10" s="46">
        <f>SUM(C12,G12,O12)</f>
        <v>0</v>
      </c>
      <c r="W10" s="46">
        <f>SUM(E12,I12,Q12)</f>
        <v>0</v>
      </c>
      <c r="X10" s="46">
        <f>V10-W10</f>
        <v>0</v>
      </c>
      <c r="Y10" s="47"/>
    </row>
    <row r="11" spans="1:25" ht="14.25">
      <c r="A11" s="60"/>
      <c r="B11" s="81"/>
      <c r="C11" s="13"/>
      <c r="D11" s="12" t="s">
        <v>17</v>
      </c>
      <c r="E11" s="13"/>
      <c r="F11" s="81"/>
      <c r="G11" s="13"/>
      <c r="H11" s="12" t="s">
        <v>17</v>
      </c>
      <c r="I11" s="13"/>
      <c r="J11" s="83"/>
      <c r="K11" s="84"/>
      <c r="L11" s="84"/>
      <c r="M11" s="84"/>
      <c r="N11" s="81"/>
      <c r="O11" s="13"/>
      <c r="P11" s="12" t="s">
        <v>17</v>
      </c>
      <c r="Q11" s="14"/>
      <c r="R11" s="57"/>
      <c r="S11" s="57"/>
      <c r="T11" s="57"/>
      <c r="U11" s="58"/>
      <c r="V11" s="46"/>
      <c r="W11" s="46"/>
      <c r="X11" s="46"/>
      <c r="Y11" s="47"/>
    </row>
    <row r="12" spans="1:25" ht="14.25">
      <c r="A12" s="60"/>
      <c r="B12" s="82"/>
      <c r="C12" s="15">
        <f>SUM(C10:C11)</f>
        <v>0</v>
      </c>
      <c r="D12" s="16" t="s">
        <v>17</v>
      </c>
      <c r="E12" s="15">
        <f>SUM(E10:E11)</f>
        <v>0</v>
      </c>
      <c r="F12" s="82"/>
      <c r="G12" s="15"/>
      <c r="H12" s="16" t="s">
        <v>17</v>
      </c>
      <c r="I12" s="15"/>
      <c r="J12" s="83"/>
      <c r="K12" s="84"/>
      <c r="L12" s="84"/>
      <c r="M12" s="84"/>
      <c r="N12" s="82"/>
      <c r="O12" s="15">
        <f>SUM(O10:O11)</f>
        <v>0</v>
      </c>
      <c r="P12" s="16" t="s">
        <v>17</v>
      </c>
      <c r="Q12" s="17">
        <f>SUM(Q10:Q11)</f>
        <v>0</v>
      </c>
      <c r="R12" s="57"/>
      <c r="S12" s="57"/>
      <c r="T12" s="57"/>
      <c r="U12" s="58"/>
      <c r="V12" s="46"/>
      <c r="W12" s="46"/>
      <c r="X12" s="46"/>
      <c r="Y12" s="47"/>
    </row>
    <row r="13" spans="1:25" ht="14.25" customHeight="1">
      <c r="A13" s="61" t="s">
        <v>18</v>
      </c>
      <c r="B13" s="80" t="str">
        <f>IF(C15&gt;E15,"〇",IF(E15&gt;C15,"×",IF(C15=E15,"△",)))</f>
        <v>△</v>
      </c>
      <c r="C13" s="8"/>
      <c r="D13" s="9" t="s">
        <v>19</v>
      </c>
      <c r="E13" s="8"/>
      <c r="F13" s="80" t="str">
        <f>IF(G15&gt;I15,"〇",IF(I15&gt;G15,"×",IF(G15=I15,"△",)))</f>
        <v>△</v>
      </c>
      <c r="G13" s="8"/>
      <c r="H13" s="9" t="s">
        <v>19</v>
      </c>
      <c r="I13" s="8"/>
      <c r="J13" s="80" t="str">
        <f>IF(K15&gt;M15,"〇",IF(M15&gt;K15,"×",IF(K15=M15,"△",)))</f>
        <v>△</v>
      </c>
      <c r="K13" s="8"/>
      <c r="L13" s="9" t="s">
        <v>19</v>
      </c>
      <c r="M13" s="10"/>
      <c r="N13" s="83"/>
      <c r="O13" s="84"/>
      <c r="P13" s="84"/>
      <c r="Q13" s="84"/>
      <c r="R13" s="57">
        <f>COUNTIF(B13:N13,"=〇")</f>
        <v>0</v>
      </c>
      <c r="S13" s="57">
        <f>COUNTIF(B13:J13,"=×")</f>
        <v>0</v>
      </c>
      <c r="T13" s="57">
        <f>COUNTIF(B13:J13,"=△")</f>
        <v>3</v>
      </c>
      <c r="U13" s="58">
        <f>R13*3+T13</f>
        <v>3</v>
      </c>
      <c r="V13" s="46">
        <f>SUM(C15,G15,K15)</f>
        <v>0</v>
      </c>
      <c r="W13" s="46">
        <f>SUM(E15,I15,M15)</f>
        <v>0</v>
      </c>
      <c r="X13" s="46">
        <f>V13-W13</f>
        <v>0</v>
      </c>
      <c r="Y13" s="47">
        <v>1</v>
      </c>
    </row>
    <row r="14" spans="1:25" ht="14.25" customHeight="1">
      <c r="A14" s="60"/>
      <c r="B14" s="81"/>
      <c r="C14" s="13"/>
      <c r="D14" s="12" t="s">
        <v>19</v>
      </c>
      <c r="E14" s="13"/>
      <c r="F14" s="81"/>
      <c r="G14" s="13"/>
      <c r="H14" s="12" t="s">
        <v>19</v>
      </c>
      <c r="I14" s="13"/>
      <c r="J14" s="81"/>
      <c r="K14" s="13"/>
      <c r="L14" s="12" t="s">
        <v>19</v>
      </c>
      <c r="M14" s="14"/>
      <c r="N14" s="83"/>
      <c r="O14" s="84"/>
      <c r="P14" s="84"/>
      <c r="Q14" s="84"/>
      <c r="R14" s="57"/>
      <c r="S14" s="57"/>
      <c r="T14" s="57"/>
      <c r="U14" s="58"/>
      <c r="V14" s="46"/>
      <c r="W14" s="46"/>
      <c r="X14" s="46"/>
      <c r="Y14" s="47"/>
    </row>
    <row r="15" spans="1:25" ht="14.25" customHeight="1">
      <c r="A15" s="60"/>
      <c r="B15" s="82"/>
      <c r="C15" s="15">
        <f>SUM(C13:C14)</f>
        <v>0</v>
      </c>
      <c r="D15" s="16" t="s">
        <v>19</v>
      </c>
      <c r="E15" s="15">
        <f>SUM(E13:E14)</f>
        <v>0</v>
      </c>
      <c r="F15" s="82"/>
      <c r="G15" s="15">
        <f>SUM(G13:G14)</f>
        <v>0</v>
      </c>
      <c r="H15" s="16" t="s">
        <v>19</v>
      </c>
      <c r="I15" s="15">
        <f>SUM(I13:I14)</f>
        <v>0</v>
      </c>
      <c r="J15" s="82"/>
      <c r="K15" s="15">
        <f>SUM(K13:K14)</f>
        <v>0</v>
      </c>
      <c r="L15" s="16" t="s">
        <v>19</v>
      </c>
      <c r="M15" s="17">
        <f>SUM(M13:M14)</f>
        <v>0</v>
      </c>
      <c r="N15" s="83"/>
      <c r="O15" s="84"/>
      <c r="P15" s="84"/>
      <c r="Q15" s="84"/>
      <c r="R15" s="57"/>
      <c r="S15" s="57"/>
      <c r="T15" s="57"/>
      <c r="U15" s="58"/>
      <c r="V15" s="46"/>
      <c r="W15" s="46"/>
      <c r="X15" s="46"/>
      <c r="Y15" s="47"/>
    </row>
    <row r="16" ht="4.5" customHeight="1"/>
    <row r="17" ht="19.5" customHeight="1">
      <c r="A17" t="s">
        <v>20</v>
      </c>
    </row>
    <row r="18" spans="1:25" ht="30" customHeight="1">
      <c r="A18" s="3" t="s">
        <v>3</v>
      </c>
      <c r="B18" s="72" t="str">
        <f>A19</f>
        <v>デポルテFC石巻
ジュニアユース </v>
      </c>
      <c r="C18" s="73"/>
      <c r="D18" s="73"/>
      <c r="E18" s="73"/>
      <c r="F18" s="74" t="str">
        <f>A22</f>
        <v>河南東西中学校</v>
      </c>
      <c r="G18" s="75"/>
      <c r="H18" s="75"/>
      <c r="I18" s="75"/>
      <c r="J18" s="91" t="str">
        <f>A28</f>
        <v>LFCサンファンガールズ
石巻・U-１５</v>
      </c>
      <c r="K18" s="92"/>
      <c r="L18" s="92"/>
      <c r="M18" s="93"/>
      <c r="N18" s="76"/>
      <c r="O18" s="77"/>
      <c r="P18" s="77"/>
      <c r="Q18" s="77"/>
      <c r="R18" s="4" t="s">
        <v>4</v>
      </c>
      <c r="S18" s="4" t="s">
        <v>5</v>
      </c>
      <c r="T18" s="4" t="s">
        <v>6</v>
      </c>
      <c r="U18" s="18" t="s">
        <v>7</v>
      </c>
      <c r="V18" s="19" t="s">
        <v>8</v>
      </c>
      <c r="W18" s="19" t="s">
        <v>9</v>
      </c>
      <c r="X18" s="7" t="s">
        <v>10</v>
      </c>
      <c r="Y18" s="19" t="s">
        <v>11</v>
      </c>
    </row>
    <row r="19" spans="1:25" ht="14.25">
      <c r="A19" s="59" t="s">
        <v>21</v>
      </c>
      <c r="B19" s="65"/>
      <c r="C19" s="66"/>
      <c r="D19" s="66"/>
      <c r="E19" s="66"/>
      <c r="F19" s="48"/>
      <c r="G19" s="20"/>
      <c r="H19" s="21" t="s">
        <v>22</v>
      </c>
      <c r="I19" s="20"/>
      <c r="J19" s="85" t="str">
        <f>IF(K21&gt;M21,"〇",IF(M21&gt;K21,"×",IF(K21=M21,"△",)))</f>
        <v>〇</v>
      </c>
      <c r="K19" s="20">
        <v>5</v>
      </c>
      <c r="L19" s="21" t="s">
        <v>22</v>
      </c>
      <c r="M19" s="22">
        <v>0</v>
      </c>
      <c r="N19" s="48"/>
      <c r="O19" s="23"/>
      <c r="P19" s="21"/>
      <c r="Q19" s="24"/>
      <c r="R19" s="88">
        <f>COUNTIF($B$19:$N$21,"=〇")</f>
        <v>1</v>
      </c>
      <c r="S19" s="88">
        <f>COUNTIF($B$19:$N$21,"=×")</f>
        <v>0</v>
      </c>
      <c r="T19" s="88">
        <f>COUNTIF($B$19:$N$21,"=△")</f>
        <v>0</v>
      </c>
      <c r="U19" s="96">
        <f>R19*3+T19</f>
        <v>3</v>
      </c>
      <c r="V19" s="95">
        <f>G21+K21+O21</f>
        <v>10</v>
      </c>
      <c r="W19" s="95">
        <f>SUM(I21,M21,Q21)</f>
        <v>0</v>
      </c>
      <c r="X19" s="95">
        <f>V19-W19</f>
        <v>10</v>
      </c>
      <c r="Y19" s="94"/>
    </row>
    <row r="20" spans="1:25" ht="14.25" customHeight="1">
      <c r="A20" s="60"/>
      <c r="B20" s="65"/>
      <c r="C20" s="66"/>
      <c r="D20" s="66"/>
      <c r="E20" s="66"/>
      <c r="F20" s="49"/>
      <c r="G20" s="25"/>
      <c r="H20" s="26" t="s">
        <v>22</v>
      </c>
      <c r="I20" s="25"/>
      <c r="J20" s="86"/>
      <c r="K20" s="25">
        <v>5</v>
      </c>
      <c r="L20" s="26" t="s">
        <v>22</v>
      </c>
      <c r="M20" s="27">
        <v>0</v>
      </c>
      <c r="N20" s="49"/>
      <c r="O20" s="28"/>
      <c r="P20" s="26"/>
      <c r="Q20" s="29"/>
      <c r="R20" s="88"/>
      <c r="S20" s="88"/>
      <c r="T20" s="88"/>
      <c r="U20" s="96"/>
      <c r="V20" s="95"/>
      <c r="W20" s="95"/>
      <c r="X20" s="95"/>
      <c r="Y20" s="94"/>
    </row>
    <row r="21" spans="1:25" ht="14.25" customHeight="1">
      <c r="A21" s="60"/>
      <c r="B21" s="65"/>
      <c r="C21" s="66"/>
      <c r="D21" s="66"/>
      <c r="E21" s="66"/>
      <c r="F21" s="50"/>
      <c r="G21" s="30"/>
      <c r="H21" s="31" t="s">
        <v>22</v>
      </c>
      <c r="I21" s="30"/>
      <c r="J21" s="87"/>
      <c r="K21" s="30">
        <f>SUM(K19:K20)</f>
        <v>10</v>
      </c>
      <c r="L21" s="31" t="s">
        <v>22</v>
      </c>
      <c r="M21" s="32">
        <f>SUM(M19:M20)</f>
        <v>0</v>
      </c>
      <c r="N21" s="50"/>
      <c r="O21" s="33"/>
      <c r="P21" s="31"/>
      <c r="Q21" s="34"/>
      <c r="R21" s="88"/>
      <c r="S21" s="88"/>
      <c r="T21" s="88"/>
      <c r="U21" s="96"/>
      <c r="V21" s="95"/>
      <c r="W21" s="95"/>
      <c r="X21" s="95"/>
      <c r="Y21" s="94"/>
    </row>
    <row r="22" spans="1:25" ht="14.25">
      <c r="A22" s="61" t="s">
        <v>23</v>
      </c>
      <c r="B22" s="48"/>
      <c r="C22" s="20"/>
      <c r="D22" s="21" t="s">
        <v>24</v>
      </c>
      <c r="E22" s="20"/>
      <c r="F22" s="65"/>
      <c r="G22" s="66"/>
      <c r="H22" s="66"/>
      <c r="I22" s="66"/>
      <c r="J22" s="48"/>
      <c r="K22" s="20"/>
      <c r="L22" s="21" t="s">
        <v>24</v>
      </c>
      <c r="M22" s="20"/>
      <c r="N22" s="48"/>
      <c r="O22" s="20"/>
      <c r="P22" s="21"/>
      <c r="Q22" s="20"/>
      <c r="R22" s="57">
        <f>COUNTIF($B$22:$N$24,"=〇")</f>
        <v>0</v>
      </c>
      <c r="S22" s="57">
        <f>COUNTIF($B$22:$N$24,"=×")</f>
        <v>0</v>
      </c>
      <c r="T22" s="57">
        <f>COUNTIF($B$22:$N$24,"=△")</f>
        <v>0</v>
      </c>
      <c r="U22" s="58">
        <f>R22*3+T22</f>
        <v>0</v>
      </c>
      <c r="V22" s="46">
        <f>C24+K24+O24</f>
        <v>0</v>
      </c>
      <c r="W22" s="46">
        <f>SUM(E24,M24,Q24)</f>
        <v>0</v>
      </c>
      <c r="X22" s="46">
        <f>V22-W22</f>
        <v>0</v>
      </c>
      <c r="Y22" s="47"/>
    </row>
    <row r="23" spans="1:25" ht="14.25" customHeight="1">
      <c r="A23" s="60"/>
      <c r="B23" s="49"/>
      <c r="C23" s="25"/>
      <c r="D23" s="26" t="s">
        <v>24</v>
      </c>
      <c r="E23" s="25"/>
      <c r="F23" s="65"/>
      <c r="G23" s="66"/>
      <c r="H23" s="66"/>
      <c r="I23" s="66"/>
      <c r="J23" s="49"/>
      <c r="K23" s="25"/>
      <c r="L23" s="26" t="s">
        <v>24</v>
      </c>
      <c r="M23" s="25"/>
      <c r="N23" s="49"/>
      <c r="O23" s="25"/>
      <c r="P23" s="26"/>
      <c r="Q23" s="25"/>
      <c r="R23" s="57"/>
      <c r="S23" s="57"/>
      <c r="T23" s="57"/>
      <c r="U23" s="58"/>
      <c r="V23" s="46"/>
      <c r="W23" s="46"/>
      <c r="X23" s="46"/>
      <c r="Y23" s="47"/>
    </row>
    <row r="24" spans="1:25" ht="14.25" customHeight="1">
      <c r="A24" s="60"/>
      <c r="B24" s="50"/>
      <c r="C24" s="30"/>
      <c r="D24" s="31" t="s">
        <v>24</v>
      </c>
      <c r="E24" s="30"/>
      <c r="F24" s="65"/>
      <c r="G24" s="66"/>
      <c r="H24" s="66"/>
      <c r="I24" s="66"/>
      <c r="J24" s="50"/>
      <c r="K24" s="30"/>
      <c r="L24" s="31" t="s">
        <v>24</v>
      </c>
      <c r="M24" s="30"/>
      <c r="N24" s="50"/>
      <c r="O24" s="30"/>
      <c r="P24" s="31"/>
      <c r="Q24" s="30"/>
      <c r="R24" s="57"/>
      <c r="S24" s="57"/>
      <c r="T24" s="57"/>
      <c r="U24" s="58"/>
      <c r="V24" s="46"/>
      <c r="W24" s="46"/>
      <c r="X24" s="46"/>
      <c r="Y24" s="47"/>
    </row>
    <row r="25" spans="1:25" ht="15" customHeight="1">
      <c r="A25" s="61" t="s">
        <v>25</v>
      </c>
      <c r="B25" s="48"/>
      <c r="C25" s="35"/>
      <c r="D25" s="26"/>
      <c r="E25" s="35"/>
      <c r="F25" s="62"/>
      <c r="G25" s="23"/>
      <c r="H25" s="23"/>
      <c r="I25" s="23"/>
      <c r="J25" s="48"/>
      <c r="K25" s="51"/>
      <c r="L25" s="51"/>
      <c r="M25" s="52"/>
      <c r="N25" s="48"/>
      <c r="O25" s="35"/>
      <c r="P25" s="26"/>
      <c r="Q25" s="35"/>
      <c r="R25" s="57">
        <f>COUNTIF($B$22:$N$24,"=〇")</f>
        <v>0</v>
      </c>
      <c r="S25" s="57">
        <f>COUNTIF($B$22:$N$24,"=×")</f>
        <v>0</v>
      </c>
      <c r="T25" s="57">
        <f>COUNTIF($B$22:$N$24,"=△")</f>
        <v>0</v>
      </c>
      <c r="U25" s="58">
        <f>R25*3+T25</f>
        <v>0</v>
      </c>
      <c r="V25" s="46">
        <f>C27+K27+O27</f>
        <v>0</v>
      </c>
      <c r="W25" s="46">
        <f>SUM(E27,M27,Q27)</f>
        <v>0</v>
      </c>
      <c r="X25" s="46">
        <f>V25-W25</f>
        <v>0</v>
      </c>
      <c r="Y25" s="47"/>
    </row>
    <row r="26" spans="1:25" ht="15" customHeight="1">
      <c r="A26" s="60"/>
      <c r="B26" s="49"/>
      <c r="C26" s="35"/>
      <c r="D26" s="26"/>
      <c r="E26" s="35"/>
      <c r="F26" s="63"/>
      <c r="G26" s="28"/>
      <c r="H26" s="28"/>
      <c r="I26" s="28"/>
      <c r="J26" s="49"/>
      <c r="K26" s="53"/>
      <c r="L26" s="53"/>
      <c r="M26" s="54"/>
      <c r="N26" s="49"/>
      <c r="O26" s="35"/>
      <c r="P26" s="26"/>
      <c r="Q26" s="35"/>
      <c r="R26" s="57"/>
      <c r="S26" s="57"/>
      <c r="T26" s="57"/>
      <c r="U26" s="58"/>
      <c r="V26" s="46"/>
      <c r="W26" s="46"/>
      <c r="X26" s="46"/>
      <c r="Y26" s="47"/>
    </row>
    <row r="27" spans="1:25" ht="15" customHeight="1">
      <c r="A27" s="60"/>
      <c r="B27" s="50"/>
      <c r="C27" s="35"/>
      <c r="D27" s="26"/>
      <c r="E27" s="35"/>
      <c r="F27" s="64"/>
      <c r="G27" s="33"/>
      <c r="H27" s="33"/>
      <c r="I27" s="33"/>
      <c r="J27" s="50"/>
      <c r="K27" s="55"/>
      <c r="L27" s="55"/>
      <c r="M27" s="56"/>
      <c r="N27" s="50"/>
      <c r="O27" s="35"/>
      <c r="P27" s="26"/>
      <c r="Q27" s="35"/>
      <c r="R27" s="57"/>
      <c r="S27" s="57"/>
      <c r="T27" s="57"/>
      <c r="U27" s="58"/>
      <c r="V27" s="46"/>
      <c r="W27" s="46"/>
      <c r="X27" s="46"/>
      <c r="Y27" s="47"/>
    </row>
    <row r="28" spans="1:25" ht="14.25">
      <c r="A28" s="59" t="s">
        <v>26</v>
      </c>
      <c r="B28" s="85" t="str">
        <f>IF(C30&gt;E30,"〇",IF(E30&gt;C30,"×",IF(C30=E30,"△",)))</f>
        <v>×</v>
      </c>
      <c r="C28" s="20">
        <v>0</v>
      </c>
      <c r="D28" s="21" t="s">
        <v>27</v>
      </c>
      <c r="E28" s="39">
        <v>5</v>
      </c>
      <c r="F28" s="48"/>
      <c r="G28" s="20"/>
      <c r="H28" s="21" t="s">
        <v>27</v>
      </c>
      <c r="I28" s="20"/>
      <c r="J28" s="48"/>
      <c r="K28" s="20"/>
      <c r="L28" s="21" t="s">
        <v>27</v>
      </c>
      <c r="M28" s="20"/>
      <c r="N28" s="48"/>
      <c r="O28" s="51"/>
      <c r="P28" s="51"/>
      <c r="Q28" s="52"/>
      <c r="R28" s="88">
        <f>COUNTIF($B$28:$N$28,"=○")</f>
        <v>0</v>
      </c>
      <c r="S28" s="88">
        <f>COUNTIF($B$28:$N$28,"=×")</f>
        <v>1</v>
      </c>
      <c r="T28" s="88">
        <f>COUNTIF($B$28:$N$28,"=△")</f>
        <v>0</v>
      </c>
      <c r="U28" s="96">
        <f>R28*3+T28</f>
        <v>0</v>
      </c>
      <c r="V28" s="95">
        <f>SUM(C30,G30,O30)</f>
        <v>0</v>
      </c>
      <c r="W28" s="95">
        <f>SUM(E30,I30,Q30)</f>
        <v>10</v>
      </c>
      <c r="X28" s="95">
        <f>V28-W28</f>
        <v>-10</v>
      </c>
      <c r="Y28" s="94"/>
    </row>
    <row r="29" spans="1:25" ht="14.25" customHeight="1">
      <c r="A29" s="60"/>
      <c r="B29" s="86"/>
      <c r="C29" s="25">
        <v>0</v>
      </c>
      <c r="D29" s="26" t="s">
        <v>27</v>
      </c>
      <c r="E29" s="40">
        <v>5</v>
      </c>
      <c r="F29" s="49"/>
      <c r="G29" s="25"/>
      <c r="H29" s="26" t="s">
        <v>27</v>
      </c>
      <c r="I29" s="25"/>
      <c r="J29" s="49"/>
      <c r="K29" s="25"/>
      <c r="L29" s="26" t="s">
        <v>27</v>
      </c>
      <c r="M29" s="25"/>
      <c r="N29" s="49"/>
      <c r="O29" s="53"/>
      <c r="P29" s="53"/>
      <c r="Q29" s="54"/>
      <c r="R29" s="88"/>
      <c r="S29" s="88"/>
      <c r="T29" s="88"/>
      <c r="U29" s="96"/>
      <c r="V29" s="95"/>
      <c r="W29" s="95"/>
      <c r="X29" s="95"/>
      <c r="Y29" s="94"/>
    </row>
    <row r="30" spans="1:25" ht="14.25" customHeight="1">
      <c r="A30" s="60"/>
      <c r="B30" s="87"/>
      <c r="C30" s="30">
        <f>SUM(C28:C29)</f>
        <v>0</v>
      </c>
      <c r="D30" s="31" t="s">
        <v>27</v>
      </c>
      <c r="E30" s="41">
        <f>SUM(E28:E29)</f>
        <v>10</v>
      </c>
      <c r="F30" s="50"/>
      <c r="G30" s="30"/>
      <c r="H30" s="31" t="s">
        <v>27</v>
      </c>
      <c r="I30" s="30"/>
      <c r="J30" s="50"/>
      <c r="K30" s="30"/>
      <c r="L30" s="31" t="s">
        <v>27</v>
      </c>
      <c r="M30" s="30"/>
      <c r="N30" s="50"/>
      <c r="O30" s="55"/>
      <c r="P30" s="55"/>
      <c r="Q30" s="56"/>
      <c r="R30" s="88"/>
      <c r="S30" s="88"/>
      <c r="T30" s="88"/>
      <c r="U30" s="96"/>
      <c r="V30" s="95"/>
      <c r="W30" s="95"/>
      <c r="X30" s="95"/>
      <c r="Y30" s="94"/>
    </row>
    <row r="31" spans="1:17" ht="4.5" customHeight="1">
      <c r="A31" s="42"/>
      <c r="B31" s="35"/>
      <c r="C31" s="28"/>
      <c r="D31" s="26"/>
      <c r="E31" s="28"/>
      <c r="F31" s="35"/>
      <c r="G31" s="28"/>
      <c r="H31" s="26"/>
      <c r="I31" s="28"/>
      <c r="J31" s="28"/>
      <c r="K31" s="28"/>
      <c r="L31" s="28"/>
      <c r="M31" s="28"/>
      <c r="N31" s="35"/>
      <c r="O31" s="28"/>
      <c r="P31" s="26"/>
      <c r="Q31" s="28"/>
    </row>
    <row r="32" ht="19.5" customHeight="1">
      <c r="A32" s="2" t="s">
        <v>28</v>
      </c>
    </row>
    <row r="33" spans="1:25" ht="30" customHeight="1">
      <c r="A33" s="3" t="s">
        <v>3</v>
      </c>
      <c r="B33" s="72" t="str">
        <f>A34</f>
        <v>石巻サンファンFC</v>
      </c>
      <c r="C33" s="73"/>
      <c r="D33" s="73"/>
      <c r="E33" s="73"/>
      <c r="F33" s="74" t="str">
        <f>A37</f>
        <v>住吉中学校</v>
      </c>
      <c r="G33" s="75"/>
      <c r="H33" s="75"/>
      <c r="I33" s="75"/>
      <c r="J33" s="74" t="str">
        <f>A40</f>
        <v>門脇中学校</v>
      </c>
      <c r="K33" s="97"/>
      <c r="L33" s="97"/>
      <c r="M33" s="97"/>
      <c r="N33" s="76" t="str">
        <f>A43</f>
        <v>湊中学校</v>
      </c>
      <c r="O33" s="77"/>
      <c r="P33" s="77"/>
      <c r="Q33" s="77"/>
      <c r="R33" s="4" t="s">
        <v>4</v>
      </c>
      <c r="S33" s="4" t="s">
        <v>5</v>
      </c>
      <c r="T33" s="4" t="s">
        <v>6</v>
      </c>
      <c r="U33" s="18" t="s">
        <v>7</v>
      </c>
      <c r="V33" s="19" t="s">
        <v>8</v>
      </c>
      <c r="W33" s="19" t="s">
        <v>9</v>
      </c>
      <c r="X33" s="7" t="s">
        <v>10</v>
      </c>
      <c r="Y33" s="19" t="s">
        <v>11</v>
      </c>
    </row>
    <row r="34" spans="1:25" ht="14.25" customHeight="1">
      <c r="A34" s="67" t="s">
        <v>29</v>
      </c>
      <c r="B34" s="65"/>
      <c r="C34" s="66"/>
      <c r="D34" s="66"/>
      <c r="E34" s="66"/>
      <c r="F34" s="70" t="str">
        <f>IF(G36&gt;I36,"〇",IF(I36&gt;G36,"×",IF(G36=I36,"△",)))</f>
        <v>△</v>
      </c>
      <c r="G34" s="23">
        <v>0</v>
      </c>
      <c r="H34" s="21" t="s">
        <v>30</v>
      </c>
      <c r="I34" s="43">
        <v>0</v>
      </c>
      <c r="J34" s="48"/>
      <c r="K34" s="20"/>
      <c r="L34" s="21" t="s">
        <v>30</v>
      </c>
      <c r="M34" s="36"/>
      <c r="N34" s="48"/>
      <c r="O34" s="20"/>
      <c r="P34" s="21" t="s">
        <v>30</v>
      </c>
      <c r="Q34" s="36"/>
      <c r="R34" s="88">
        <f>COUNTIF($B$34:$N$36,"=〇")</f>
        <v>0</v>
      </c>
      <c r="S34" s="88">
        <f>COUNTIF($B$34:$N$36,"=×")</f>
        <v>0</v>
      </c>
      <c r="T34" s="88">
        <f>COUNTIF($B$34:$N$36,"=△")</f>
        <v>1</v>
      </c>
      <c r="U34" s="96">
        <f>R34*3+T34</f>
        <v>1</v>
      </c>
      <c r="V34" s="95">
        <f>G36+K36+O36</f>
        <v>0</v>
      </c>
      <c r="W34" s="95">
        <f>SUM(I36,M36,Q36)</f>
        <v>0</v>
      </c>
      <c r="X34" s="95">
        <f>V34-W34</f>
        <v>0</v>
      </c>
      <c r="Y34" s="94"/>
    </row>
    <row r="35" spans="1:25" ht="14.25" customHeight="1">
      <c r="A35" s="68"/>
      <c r="B35" s="65"/>
      <c r="C35" s="66"/>
      <c r="D35" s="66"/>
      <c r="E35" s="66"/>
      <c r="F35" s="70"/>
      <c r="G35" s="28">
        <v>0</v>
      </c>
      <c r="H35" s="26" t="s">
        <v>30</v>
      </c>
      <c r="I35" s="42">
        <v>0</v>
      </c>
      <c r="J35" s="49"/>
      <c r="K35" s="35"/>
      <c r="L35" s="26" t="s">
        <v>30</v>
      </c>
      <c r="M35" s="37"/>
      <c r="N35" s="49"/>
      <c r="O35" s="35"/>
      <c r="P35" s="26" t="s">
        <v>30</v>
      </c>
      <c r="Q35" s="37"/>
      <c r="R35" s="88"/>
      <c r="S35" s="88"/>
      <c r="T35" s="88"/>
      <c r="U35" s="96"/>
      <c r="V35" s="95"/>
      <c r="W35" s="95"/>
      <c r="X35" s="95"/>
      <c r="Y35" s="94"/>
    </row>
    <row r="36" spans="1:25" ht="14.25" customHeight="1">
      <c r="A36" s="69"/>
      <c r="B36" s="65"/>
      <c r="C36" s="66"/>
      <c r="D36" s="66"/>
      <c r="E36" s="66"/>
      <c r="F36" s="70"/>
      <c r="G36" s="33">
        <f>SUM(G34:G35)</f>
        <v>0</v>
      </c>
      <c r="H36" s="31" t="s">
        <v>30</v>
      </c>
      <c r="I36" s="44">
        <f>SUM(I34:I35)</f>
        <v>0</v>
      </c>
      <c r="J36" s="50"/>
      <c r="K36" s="30"/>
      <c r="L36" s="31" t="s">
        <v>30</v>
      </c>
      <c r="M36" s="38"/>
      <c r="N36" s="50"/>
      <c r="O36" s="30"/>
      <c r="P36" s="31" t="s">
        <v>30</v>
      </c>
      <c r="Q36" s="38"/>
      <c r="R36" s="88"/>
      <c r="S36" s="88"/>
      <c r="T36" s="88"/>
      <c r="U36" s="96"/>
      <c r="V36" s="95"/>
      <c r="W36" s="95"/>
      <c r="X36" s="95"/>
      <c r="Y36" s="94"/>
    </row>
    <row r="37" spans="1:25" ht="14.25">
      <c r="A37" s="67" t="s">
        <v>31</v>
      </c>
      <c r="B37" s="70" t="str">
        <f>IF(C39&gt;E39,"〇",IF(E39&gt;C39,"×",IF(C39=E39,"△",)))</f>
        <v>△</v>
      </c>
      <c r="C37" s="23">
        <v>0</v>
      </c>
      <c r="D37" s="21" t="s">
        <v>32</v>
      </c>
      <c r="E37" s="43">
        <v>0</v>
      </c>
      <c r="F37" s="65"/>
      <c r="G37" s="66"/>
      <c r="H37" s="66"/>
      <c r="I37" s="66"/>
      <c r="J37" s="80"/>
      <c r="K37" s="8"/>
      <c r="L37" s="21" t="s">
        <v>32</v>
      </c>
      <c r="M37" s="8"/>
      <c r="N37" s="48"/>
      <c r="O37" s="20"/>
      <c r="P37" s="21" t="s">
        <v>32</v>
      </c>
      <c r="Q37" s="36"/>
      <c r="R37" s="88">
        <f>COUNTIF($B$37:$N$39,"=〇")</f>
        <v>0</v>
      </c>
      <c r="S37" s="88">
        <f>COUNTIF($B$37:$N$39,"=×")</f>
        <v>0</v>
      </c>
      <c r="T37" s="88">
        <f>COUNTIF($B$37:$N$39,"=△")</f>
        <v>1</v>
      </c>
      <c r="U37" s="96">
        <f>R37*3+T37</f>
        <v>1</v>
      </c>
      <c r="V37" s="95">
        <f>C39+K39+O39</f>
        <v>0</v>
      </c>
      <c r="W37" s="95">
        <f>SUM(E39,M39,Q39)</f>
        <v>0</v>
      </c>
      <c r="X37" s="95">
        <f>V37-W37</f>
        <v>0</v>
      </c>
      <c r="Y37" s="94"/>
    </row>
    <row r="38" spans="1:25" ht="14.25" customHeight="1">
      <c r="A38" s="68"/>
      <c r="B38" s="70"/>
      <c r="C38" s="28">
        <v>0</v>
      </c>
      <c r="D38" s="26" t="s">
        <v>32</v>
      </c>
      <c r="E38" s="42">
        <v>0</v>
      </c>
      <c r="F38" s="65"/>
      <c r="G38" s="66"/>
      <c r="H38" s="66"/>
      <c r="I38" s="66"/>
      <c r="J38" s="81"/>
      <c r="K38" s="13"/>
      <c r="L38" s="26" t="s">
        <v>32</v>
      </c>
      <c r="M38" s="13"/>
      <c r="N38" s="49"/>
      <c r="O38" s="35"/>
      <c r="P38" s="26" t="s">
        <v>32</v>
      </c>
      <c r="Q38" s="37"/>
      <c r="R38" s="88"/>
      <c r="S38" s="88"/>
      <c r="T38" s="88"/>
      <c r="U38" s="96"/>
      <c r="V38" s="95"/>
      <c r="W38" s="95"/>
      <c r="X38" s="95"/>
      <c r="Y38" s="94"/>
    </row>
    <row r="39" spans="1:25" ht="14.25" customHeight="1">
      <c r="A39" s="69"/>
      <c r="B39" s="70"/>
      <c r="C39" s="33">
        <f>SUM(C37:C38)</f>
        <v>0</v>
      </c>
      <c r="D39" s="31" t="s">
        <v>32</v>
      </c>
      <c r="E39" s="44">
        <f>SUM(E37:E38)</f>
        <v>0</v>
      </c>
      <c r="F39" s="65"/>
      <c r="G39" s="66"/>
      <c r="H39" s="66"/>
      <c r="I39" s="66"/>
      <c r="J39" s="82"/>
      <c r="K39" s="15"/>
      <c r="L39" s="31" t="s">
        <v>32</v>
      </c>
      <c r="M39" s="15"/>
      <c r="N39" s="50"/>
      <c r="O39" s="30"/>
      <c r="P39" s="31" t="s">
        <v>32</v>
      </c>
      <c r="Q39" s="38"/>
      <c r="R39" s="88"/>
      <c r="S39" s="88"/>
      <c r="T39" s="88"/>
      <c r="U39" s="96"/>
      <c r="V39" s="95"/>
      <c r="W39" s="95"/>
      <c r="X39" s="95"/>
      <c r="Y39" s="94"/>
    </row>
    <row r="40" spans="1:25" ht="14.25">
      <c r="A40" s="67" t="s">
        <v>33</v>
      </c>
      <c r="B40" s="48"/>
      <c r="C40" s="20"/>
      <c r="D40" s="21" t="s">
        <v>32</v>
      </c>
      <c r="E40" s="20"/>
      <c r="F40" s="80"/>
      <c r="G40" s="8"/>
      <c r="H40" s="21" t="s">
        <v>32</v>
      </c>
      <c r="I40" s="8"/>
      <c r="J40" s="65"/>
      <c r="K40" s="66"/>
      <c r="L40" s="66"/>
      <c r="M40" s="66"/>
      <c r="N40" s="48"/>
      <c r="O40" s="23"/>
      <c r="P40" s="21" t="s">
        <v>32</v>
      </c>
      <c r="Q40" s="24"/>
      <c r="R40" s="57">
        <f>COUNTIF($B$40:$N$40,"=〇")</f>
        <v>0</v>
      </c>
      <c r="S40" s="57">
        <f>COUNTIF($B$40:$N$40,"=×")</f>
        <v>0</v>
      </c>
      <c r="T40" s="57">
        <f>COUNTIF($B$40:$N$40,"=△")</f>
        <v>0</v>
      </c>
      <c r="U40" s="58">
        <f>R40*3+T40</f>
        <v>0</v>
      </c>
      <c r="V40" s="46">
        <f>SUM(C42,G42,O42)</f>
        <v>0</v>
      </c>
      <c r="W40" s="46">
        <f>SUM(E42,I42,Q42)</f>
        <v>0</v>
      </c>
      <c r="X40" s="46">
        <f>V40-W40</f>
        <v>0</v>
      </c>
      <c r="Y40" s="47"/>
    </row>
    <row r="41" spans="1:25" ht="14.25" customHeight="1">
      <c r="A41" s="68"/>
      <c r="B41" s="49"/>
      <c r="C41" s="25"/>
      <c r="D41" s="26" t="s">
        <v>32</v>
      </c>
      <c r="E41" s="25"/>
      <c r="F41" s="81"/>
      <c r="G41" s="13"/>
      <c r="H41" s="26" t="s">
        <v>32</v>
      </c>
      <c r="I41" s="13"/>
      <c r="J41" s="65"/>
      <c r="K41" s="66"/>
      <c r="L41" s="66"/>
      <c r="M41" s="66"/>
      <c r="N41" s="49"/>
      <c r="O41" s="45"/>
      <c r="P41" s="26" t="s">
        <v>32</v>
      </c>
      <c r="Q41" s="29"/>
      <c r="R41" s="57"/>
      <c r="S41" s="57"/>
      <c r="T41" s="57"/>
      <c r="U41" s="58"/>
      <c r="V41" s="46"/>
      <c r="W41" s="46"/>
      <c r="X41" s="46"/>
      <c r="Y41" s="47"/>
    </row>
    <row r="42" spans="1:25" ht="14.25" customHeight="1">
      <c r="A42" s="69"/>
      <c r="B42" s="50"/>
      <c r="C42" s="30"/>
      <c r="D42" s="31" t="s">
        <v>32</v>
      </c>
      <c r="E42" s="30"/>
      <c r="F42" s="82"/>
      <c r="G42" s="15"/>
      <c r="H42" s="31" t="s">
        <v>32</v>
      </c>
      <c r="I42" s="15"/>
      <c r="J42" s="65"/>
      <c r="K42" s="66"/>
      <c r="L42" s="66"/>
      <c r="M42" s="66"/>
      <c r="N42" s="50"/>
      <c r="O42" s="33"/>
      <c r="P42" s="31" t="s">
        <v>32</v>
      </c>
      <c r="Q42" s="34"/>
      <c r="R42" s="57"/>
      <c r="S42" s="57"/>
      <c r="T42" s="57"/>
      <c r="U42" s="58"/>
      <c r="V42" s="46"/>
      <c r="W42" s="46"/>
      <c r="X42" s="46"/>
      <c r="Y42" s="47"/>
    </row>
    <row r="43" spans="1:25" ht="14.25" customHeight="1">
      <c r="A43" s="67" t="s">
        <v>34</v>
      </c>
      <c r="B43" s="48"/>
      <c r="C43" s="20"/>
      <c r="D43" s="21" t="s">
        <v>35</v>
      </c>
      <c r="E43" s="20"/>
      <c r="F43" s="48"/>
      <c r="G43" s="23"/>
      <c r="H43" s="21" t="s">
        <v>35</v>
      </c>
      <c r="I43" s="24"/>
      <c r="J43" s="48"/>
      <c r="K43" s="23"/>
      <c r="L43" s="21" t="s">
        <v>35</v>
      </c>
      <c r="M43" s="24"/>
      <c r="N43" s="65"/>
      <c r="O43" s="66"/>
      <c r="P43" s="66"/>
      <c r="Q43" s="66"/>
      <c r="R43" s="57">
        <f>COUNTIF($B$43:$J$45,"=〇")</f>
        <v>0</v>
      </c>
      <c r="S43" s="57">
        <f>COUNTIF($B$43:$N$43,"=×")</f>
        <v>0</v>
      </c>
      <c r="T43" s="57">
        <f>COUNTIF($B$43:$N$43,"=△")</f>
        <v>0</v>
      </c>
      <c r="U43" s="58">
        <f>R43*3+T43</f>
        <v>0</v>
      </c>
      <c r="V43" s="46">
        <f>SUM(C45,G45,K45)</f>
        <v>0</v>
      </c>
      <c r="W43" s="46">
        <f>SUM(E45,I45,M45)</f>
        <v>0</v>
      </c>
      <c r="X43" s="46">
        <f>V43-W43</f>
        <v>0</v>
      </c>
      <c r="Y43" s="47"/>
    </row>
    <row r="44" spans="1:25" ht="14.25" customHeight="1">
      <c r="A44" s="68"/>
      <c r="B44" s="49"/>
      <c r="C44" s="25"/>
      <c r="D44" s="26" t="s">
        <v>35</v>
      </c>
      <c r="E44" s="25"/>
      <c r="F44" s="49"/>
      <c r="G44" s="45"/>
      <c r="H44" s="26" t="s">
        <v>35</v>
      </c>
      <c r="I44" s="29"/>
      <c r="J44" s="49"/>
      <c r="K44" s="45"/>
      <c r="L44" s="26" t="s">
        <v>35</v>
      </c>
      <c r="M44" s="29"/>
      <c r="N44" s="65"/>
      <c r="O44" s="66"/>
      <c r="P44" s="66"/>
      <c r="Q44" s="66"/>
      <c r="R44" s="57"/>
      <c r="S44" s="57"/>
      <c r="T44" s="57"/>
      <c r="U44" s="58"/>
      <c r="V44" s="46"/>
      <c r="W44" s="46"/>
      <c r="X44" s="46"/>
      <c r="Y44" s="47"/>
    </row>
    <row r="45" spans="1:25" ht="14.25" customHeight="1">
      <c r="A45" s="69"/>
      <c r="B45" s="50"/>
      <c r="C45" s="30"/>
      <c r="D45" s="31" t="s">
        <v>35</v>
      </c>
      <c r="E45" s="30"/>
      <c r="F45" s="50"/>
      <c r="G45" s="33"/>
      <c r="H45" s="31" t="s">
        <v>35</v>
      </c>
      <c r="I45" s="34"/>
      <c r="J45" s="50"/>
      <c r="K45" s="33"/>
      <c r="L45" s="31" t="s">
        <v>35</v>
      </c>
      <c r="M45" s="34"/>
      <c r="N45" s="65"/>
      <c r="O45" s="66"/>
      <c r="P45" s="66"/>
      <c r="Q45" s="66"/>
      <c r="R45" s="57"/>
      <c r="S45" s="57"/>
      <c r="T45" s="57"/>
      <c r="U45" s="58"/>
      <c r="V45" s="46"/>
      <c r="W45" s="46"/>
      <c r="X45" s="46"/>
      <c r="Y45" s="47"/>
    </row>
  </sheetData>
  <sheetProtection/>
  <mergeCells count="170">
    <mergeCell ref="Y43:Y45"/>
    <mergeCell ref="Y40:Y42"/>
    <mergeCell ref="W43:W45"/>
    <mergeCell ref="X40:X42"/>
    <mergeCell ref="U40:U42"/>
    <mergeCell ref="V40:V42"/>
    <mergeCell ref="W40:W42"/>
    <mergeCell ref="A43:A45"/>
    <mergeCell ref="B43:B45"/>
    <mergeCell ref="F43:F45"/>
    <mergeCell ref="J43:J45"/>
    <mergeCell ref="U43:U45"/>
    <mergeCell ref="X43:X45"/>
    <mergeCell ref="S40:S42"/>
    <mergeCell ref="T40:T42"/>
    <mergeCell ref="N43:Q45"/>
    <mergeCell ref="R43:R45"/>
    <mergeCell ref="V43:V45"/>
    <mergeCell ref="S43:S45"/>
    <mergeCell ref="T43:T45"/>
    <mergeCell ref="V37:V39"/>
    <mergeCell ref="W37:W39"/>
    <mergeCell ref="T37:T39"/>
    <mergeCell ref="U37:U39"/>
    <mergeCell ref="A40:A42"/>
    <mergeCell ref="B40:B42"/>
    <mergeCell ref="F40:F42"/>
    <mergeCell ref="J40:M42"/>
    <mergeCell ref="N40:N42"/>
    <mergeCell ref="R40:R42"/>
    <mergeCell ref="X37:X39"/>
    <mergeCell ref="Y37:Y39"/>
    <mergeCell ref="Y34:Y36"/>
    <mergeCell ref="A37:A39"/>
    <mergeCell ref="B37:B39"/>
    <mergeCell ref="F37:I39"/>
    <mergeCell ref="J37:J39"/>
    <mergeCell ref="N37:N39"/>
    <mergeCell ref="R37:R39"/>
    <mergeCell ref="S37:S39"/>
    <mergeCell ref="X28:X30"/>
    <mergeCell ref="N34:N36"/>
    <mergeCell ref="R34:R36"/>
    <mergeCell ref="S34:S36"/>
    <mergeCell ref="T34:T36"/>
    <mergeCell ref="U34:U36"/>
    <mergeCell ref="V34:V36"/>
    <mergeCell ref="W34:W36"/>
    <mergeCell ref="X34:X36"/>
    <mergeCell ref="V25:V27"/>
    <mergeCell ref="B33:E33"/>
    <mergeCell ref="F33:I33"/>
    <mergeCell ref="J33:M33"/>
    <mergeCell ref="N33:Q33"/>
    <mergeCell ref="Y28:Y30"/>
    <mergeCell ref="R28:R30"/>
    <mergeCell ref="S28:S30"/>
    <mergeCell ref="T28:T30"/>
    <mergeCell ref="U28:U30"/>
    <mergeCell ref="U19:U21"/>
    <mergeCell ref="V19:V21"/>
    <mergeCell ref="W28:W30"/>
    <mergeCell ref="A28:A30"/>
    <mergeCell ref="B28:B30"/>
    <mergeCell ref="F28:F30"/>
    <mergeCell ref="S22:S24"/>
    <mergeCell ref="T22:T24"/>
    <mergeCell ref="V28:V30"/>
    <mergeCell ref="T25:T27"/>
    <mergeCell ref="J22:J24"/>
    <mergeCell ref="N22:N24"/>
    <mergeCell ref="R22:R24"/>
    <mergeCell ref="Y22:Y24"/>
    <mergeCell ref="X22:X24"/>
    <mergeCell ref="U22:U24"/>
    <mergeCell ref="V22:V24"/>
    <mergeCell ref="W22:W24"/>
    <mergeCell ref="T19:T21"/>
    <mergeCell ref="X13:X15"/>
    <mergeCell ref="Y13:Y15"/>
    <mergeCell ref="T13:T15"/>
    <mergeCell ref="U13:U15"/>
    <mergeCell ref="V13:V15"/>
    <mergeCell ref="W13:W15"/>
    <mergeCell ref="Y19:Y21"/>
    <mergeCell ref="W19:W21"/>
    <mergeCell ref="X19:X21"/>
    <mergeCell ref="A13:A15"/>
    <mergeCell ref="B13:B15"/>
    <mergeCell ref="F13:F15"/>
    <mergeCell ref="J13:J15"/>
    <mergeCell ref="B18:E18"/>
    <mergeCell ref="F18:I18"/>
    <mergeCell ref="J18:M18"/>
    <mergeCell ref="A10:A12"/>
    <mergeCell ref="B10:B12"/>
    <mergeCell ref="F10:F12"/>
    <mergeCell ref="V4:V6"/>
    <mergeCell ref="V7:V9"/>
    <mergeCell ref="R4:R6"/>
    <mergeCell ref="S4:S6"/>
    <mergeCell ref="J10:M12"/>
    <mergeCell ref="N10:N12"/>
    <mergeCell ref="R10:R12"/>
    <mergeCell ref="X4:X6"/>
    <mergeCell ref="W7:W9"/>
    <mergeCell ref="W10:W12"/>
    <mergeCell ref="T10:T12"/>
    <mergeCell ref="U10:U12"/>
    <mergeCell ref="U7:U9"/>
    <mergeCell ref="X10:X12"/>
    <mergeCell ref="Y10:Y12"/>
    <mergeCell ref="Y7:Y9"/>
    <mergeCell ref="S10:S12"/>
    <mergeCell ref="V10:V12"/>
    <mergeCell ref="X7:X9"/>
    <mergeCell ref="R7:R9"/>
    <mergeCell ref="T7:T9"/>
    <mergeCell ref="A7:A9"/>
    <mergeCell ref="B7:B9"/>
    <mergeCell ref="F7:I9"/>
    <mergeCell ref="J7:J9"/>
    <mergeCell ref="S7:S9"/>
    <mergeCell ref="N7:N9"/>
    <mergeCell ref="R13:R15"/>
    <mergeCell ref="S13:S15"/>
    <mergeCell ref="J19:J21"/>
    <mergeCell ref="N19:N21"/>
    <mergeCell ref="R19:R21"/>
    <mergeCell ref="S19:S21"/>
    <mergeCell ref="N18:Q18"/>
    <mergeCell ref="V2:Y2"/>
    <mergeCell ref="A4:A6"/>
    <mergeCell ref="N4:N6"/>
    <mergeCell ref="B4:E6"/>
    <mergeCell ref="F4:F6"/>
    <mergeCell ref="J4:J6"/>
    <mergeCell ref="T4:T6"/>
    <mergeCell ref="U4:U6"/>
    <mergeCell ref="W4:W6"/>
    <mergeCell ref="Y4:Y6"/>
    <mergeCell ref="A34:A36"/>
    <mergeCell ref="B34:E36"/>
    <mergeCell ref="F34:F36"/>
    <mergeCell ref="J34:J36"/>
    <mergeCell ref="A1:P1"/>
    <mergeCell ref="B3:E3"/>
    <mergeCell ref="F3:I3"/>
    <mergeCell ref="J3:M3"/>
    <mergeCell ref="N3:Q3"/>
    <mergeCell ref="N13:Q15"/>
    <mergeCell ref="A19:A21"/>
    <mergeCell ref="A25:A27"/>
    <mergeCell ref="B25:B27"/>
    <mergeCell ref="F25:F27"/>
    <mergeCell ref="B19:E21"/>
    <mergeCell ref="F19:F21"/>
    <mergeCell ref="A22:A24"/>
    <mergeCell ref="B22:B24"/>
    <mergeCell ref="F22:I24"/>
    <mergeCell ref="W25:W27"/>
    <mergeCell ref="X25:X27"/>
    <mergeCell ref="Y25:Y27"/>
    <mergeCell ref="J28:J30"/>
    <mergeCell ref="J25:M27"/>
    <mergeCell ref="N28:Q30"/>
    <mergeCell ref="N25:N27"/>
    <mergeCell ref="R25:R27"/>
    <mergeCell ref="S25:S27"/>
    <mergeCell ref="U25:U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Eiichi　Hongo</dc:creator>
  <cp:keywords/>
  <dc:description/>
  <cp:lastModifiedBy>user</cp:lastModifiedBy>
  <dcterms:created xsi:type="dcterms:W3CDTF">2009-02-23T01:14:45Z</dcterms:created>
  <dcterms:modified xsi:type="dcterms:W3CDTF">2009-02-23T02:44:00Z</dcterms:modified>
  <cp:category/>
  <cp:version/>
  <cp:contentType/>
  <cp:contentStatus/>
</cp:coreProperties>
</file>